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8195" windowHeight="7440"/>
  </bookViews>
  <sheets>
    <sheet name="PPI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" i="1" l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30" i="1" l="1"/>
  <c r="K53" i="1" l="1"/>
  <c r="J53" i="1"/>
  <c r="I53" i="1"/>
  <c r="H53" i="1"/>
  <c r="G53" i="1"/>
  <c r="K25" i="1"/>
  <c r="J25" i="1"/>
  <c r="I25" i="1"/>
  <c r="H25" i="1"/>
  <c r="M53" i="1" l="1"/>
  <c r="M30" i="1"/>
  <c r="M25" i="1"/>
  <c r="M9" i="1"/>
  <c r="G9" i="1"/>
  <c r="G25" i="1" s="1"/>
  <c r="G55" i="1" s="1"/>
  <c r="K55" i="1"/>
  <c r="I55" i="1"/>
  <c r="H55" i="1"/>
  <c r="J55" i="1"/>
  <c r="L53" i="1"/>
  <c r="L30" i="1"/>
  <c r="L25" i="1"/>
  <c r="L9" i="1"/>
  <c r="L55" i="1" l="1"/>
  <c r="M55" i="1"/>
</calcChain>
</file>

<file path=xl/sharedStrings.xml><?xml version="1.0" encoding="utf-8"?>
<sst xmlns="http://schemas.openxmlformats.org/spreadsheetml/2006/main" count="101" uniqueCount="76">
  <si>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</si>
  <si>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</si>
  <si>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</si>
  <si>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</si>
  <si>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</si>
  <si>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</si>
  <si>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</si>
  <si>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</si>
  <si>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</si>
  <si>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</si>
  <si>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</si>
  <si>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</si>
  <si>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</si>
  <si>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</si>
  <si>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</si>
  <si>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</si>
  <si>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</si>
  <si>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</si>
  <si>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</si>
  <si>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</si>
  <si>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</si>
  <si>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E0201</t>
  </si>
  <si>
    <t>GOBIERNO INCLUYENTE Y PARTICIPATIVO</t>
  </si>
  <si>
    <t>Muebles de oficina y estantería</t>
  </si>
  <si>
    <t>Computadoras y equipo periférico</t>
  </si>
  <si>
    <t>E0401</t>
  </si>
  <si>
    <t>EFICIENTAR LOS RECURSOS PUBLICOS</t>
  </si>
  <si>
    <t>Otros mobiliarios y equipos de administración</t>
  </si>
  <si>
    <t>Equipo de comunicación y telecomunicacion</t>
  </si>
  <si>
    <t>E1301</t>
  </si>
  <si>
    <t>JORNADAS DE MANTENIMIENTO SEMESTRALES</t>
  </si>
  <si>
    <t>E1401</t>
  </si>
  <si>
    <t>DIFUSION DE LAS ACCIONES DE GOBIERNO</t>
  </si>
  <si>
    <t>Camaras fotograficas y de video</t>
  </si>
  <si>
    <t>E1501</t>
  </si>
  <si>
    <t>RASTRO OPERA CON MEJORES CONDICIONES DE SANIDAD</t>
  </si>
  <si>
    <t>E1905</t>
  </si>
  <si>
    <t>RASTRO OPERA CON MEJORES COND DE SANIDAD</t>
  </si>
  <si>
    <t>Herramientas y maquinas -herramienta</t>
  </si>
  <si>
    <t>E2701</t>
  </si>
  <si>
    <t>POBLACION CON ESTILO DE VIDA SALUDABLE</t>
  </si>
  <si>
    <t>O0901</t>
  </si>
  <si>
    <t>CONTROL Y SEGUIM DEL LAS ACTIVIDADES DE LA ADMINIS</t>
  </si>
  <si>
    <t>E1101</t>
  </si>
  <si>
    <t>MEJOR DESEMPEÑO AGRICOLA Y GANADERO</t>
  </si>
  <si>
    <t>División de terrenos y Constr de obras de urbaniz</t>
  </si>
  <si>
    <t>E1701</t>
  </si>
  <si>
    <t>URBANIZACION</t>
  </si>
  <si>
    <t>Edificación no habitacional</t>
  </si>
  <si>
    <t>Constr obras p abastecde agua petróleo gas el</t>
  </si>
  <si>
    <t>Otras construcciones de ingeniería civil u obra pe</t>
  </si>
  <si>
    <t>K0001</t>
  </si>
  <si>
    <t>RESTAURACION IGLESIA DEL PERDON</t>
  </si>
  <si>
    <t>K0002</t>
  </si>
  <si>
    <t>PAVIMENTACION Y REHABILITACION DE CALLES</t>
  </si>
  <si>
    <t>K0003</t>
  </si>
  <si>
    <t>RED DE ELECTRIFICACION</t>
  </si>
  <si>
    <t>K0004</t>
  </si>
  <si>
    <t>REHABILITACION DE POZOS DE AGUA POTABLE</t>
  </si>
  <si>
    <t>K0005</t>
  </si>
  <si>
    <t>CONSTRUCCION EN ESPACIOS EDUCATIVOS</t>
  </si>
  <si>
    <t>K0006</t>
  </si>
  <si>
    <t>ELECTRIFICACION DE POZO AGUA POTABLE</t>
  </si>
  <si>
    <t>K0007</t>
  </si>
  <si>
    <t>CONSTRUCCION TANQUE ELEVADO</t>
  </si>
  <si>
    <t>K0008</t>
  </si>
  <si>
    <t>LINEA DE CONDUCCION AGUA POTABLE</t>
  </si>
  <si>
    <t>K0009</t>
  </si>
  <si>
    <t>ESPACIOS DEPORTIVOS</t>
  </si>
  <si>
    <t>K0010</t>
  </si>
  <si>
    <t>PLANTA DE TRATAMIENTO AGUAS RESIDUALES</t>
  </si>
  <si>
    <t>K0011</t>
  </si>
  <si>
    <t>REHABILITACION DRENAJE</t>
  </si>
  <si>
    <t>K0013</t>
  </si>
  <si>
    <t>ALUMBRADO EN CAMPOS DEPORTIVOS</t>
  </si>
  <si>
    <t>MUNICIPIO MANUEL DOBLADO, GTO.
PROGRAGAMAS Y PROYECTOS DE INVERSIÓN
DEL 1 DE ENERO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</si>
</sst>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165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165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43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43" fontId="8" fillId="0" borderId="0" xfId="0" applyNumberFormat="1" applyFont="1" applyFill="1" applyBorder="1" applyAlignment="1" applyProtection="1">
      <alignment horizontal="left" vertical="top" wrapText="1"/>
    </xf>
    <xf numFmtId="16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16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7"/>
  <sheetViews>
    <sheetView tabSelected="1" topLeftCell="A46" workbookViewId="0">
      <selection activeCell="B59" sqref="B59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8" width="11.7109375" style="1" bestFit="1" customWidth="1"/>
    <col min="9" max="11" width="12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75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15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13.15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 t="shared" ref="G9" si="0">+I9</f>
        <v>0</v>
      </c>
      <c r="H9" s="36">
        <v>0</v>
      </c>
      <c r="I9" s="36">
        <v>0</v>
      </c>
      <c r="J9" s="36">
        <v>49990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/>
      <c r="C10" s="33"/>
      <c r="D10" s="34"/>
      <c r="E10" s="29">
        <v>5151</v>
      </c>
      <c r="F10" s="30" t="s">
        <v>24</v>
      </c>
      <c r="G10" s="35">
        <f t="shared" ref="G10" si="1">+I10</f>
        <v>2000</v>
      </c>
      <c r="H10" s="36">
        <v>0</v>
      </c>
      <c r="I10" s="36">
        <v>2000</v>
      </c>
      <c r="J10" s="36">
        <v>1999.84</v>
      </c>
      <c r="K10" s="36">
        <v>1999.84</v>
      </c>
      <c r="L10" s="37">
        <f>IFERROR(K10/H10,0)</f>
        <v>0</v>
      </c>
      <c r="M10" s="38">
        <f>IFERROR(K10/I10,0)</f>
        <v>0.99991999999999992</v>
      </c>
    </row>
    <row r="11" spans="2:13" x14ac:dyDescent="0.2">
      <c r="B11" s="32" t="s">
        <v>25</v>
      </c>
      <c r="C11" s="33"/>
      <c r="D11" s="34" t="s">
        <v>26</v>
      </c>
      <c r="E11" s="29">
        <v>5111</v>
      </c>
      <c r="F11" s="30" t="s">
        <v>23</v>
      </c>
      <c r="G11" s="35">
        <f t="shared" ref="G11" si="2">+I11</f>
        <v>29000</v>
      </c>
      <c r="H11" s="36">
        <v>0</v>
      </c>
      <c r="I11" s="36">
        <v>29000</v>
      </c>
      <c r="J11" s="36">
        <v>28911.01</v>
      </c>
      <c r="K11" s="36">
        <v>28911.01</v>
      </c>
      <c r="L11" s="37">
        <f>IFERROR(K11/H11,0)</f>
        <v>0</v>
      </c>
      <c r="M11" s="38">
        <f>IFERROR(K11/I11,0)</f>
        <v>0.99693137931034481</v>
      </c>
    </row>
    <row r="12" spans="2:13" x14ac:dyDescent="0.2">
      <c r="B12" s="32"/>
      <c r="C12" s="33"/>
      <c r="D12" s="34"/>
      <c r="E12" s="29">
        <v>5151</v>
      </c>
      <c r="F12" s="30" t="s">
        <v>24</v>
      </c>
      <c r="G12" s="35">
        <f t="shared" ref="G12" si="3">+I12</f>
        <v>17400</v>
      </c>
      <c r="H12" s="36">
        <v>0</v>
      </c>
      <c r="I12" s="36">
        <v>17400</v>
      </c>
      <c r="J12" s="36">
        <v>17400</v>
      </c>
      <c r="K12" s="36">
        <v>0</v>
      </c>
      <c r="L12" s="37">
        <f>IFERROR(K12/H12,0)</f>
        <v>0</v>
      </c>
      <c r="M12" s="38">
        <f>IFERROR(K12/I12,0)</f>
        <v>0</v>
      </c>
    </row>
    <row r="13" spans="2:13" x14ac:dyDescent="0.2">
      <c r="B13" s="32"/>
      <c r="C13" s="33"/>
      <c r="D13" s="34"/>
      <c r="E13" s="29">
        <v>5191</v>
      </c>
      <c r="F13" s="30" t="s">
        <v>27</v>
      </c>
      <c r="G13" s="35">
        <f t="shared" ref="G13" si="4">+I13</f>
        <v>4000</v>
      </c>
      <c r="H13" s="36">
        <v>0</v>
      </c>
      <c r="I13" s="36">
        <v>4000</v>
      </c>
      <c r="J13" s="36">
        <v>3817</v>
      </c>
      <c r="K13" s="36">
        <v>3817</v>
      </c>
      <c r="L13" s="37">
        <f>IFERROR(K13/H13,0)</f>
        <v>0</v>
      </c>
      <c r="M13" s="38">
        <f>IFERROR(K13/I13,0)</f>
        <v>0.95425000000000004</v>
      </c>
    </row>
    <row r="14" spans="2:13" x14ac:dyDescent="0.2">
      <c r="B14" s="32"/>
      <c r="C14" s="33"/>
      <c r="D14" s="34"/>
      <c r="E14" s="29">
        <v>5651</v>
      </c>
      <c r="F14" s="30" t="s">
        <v>28</v>
      </c>
      <c r="G14" s="35">
        <f t="shared" ref="G14" si="5">+I14</f>
        <v>4000</v>
      </c>
      <c r="H14" s="36">
        <v>0</v>
      </c>
      <c r="I14" s="36">
        <v>4000</v>
      </c>
      <c r="J14" s="36">
        <v>3397.22</v>
      </c>
      <c r="K14" s="36">
        <v>3397.22</v>
      </c>
      <c r="L14" s="37">
        <f>IFERROR(K14/H14,0)</f>
        <v>0</v>
      </c>
      <c r="M14" s="38">
        <f>IFERROR(K14/I14,0)</f>
        <v>0.84930499999999998</v>
      </c>
    </row>
    <row r="15" spans="2:13" x14ac:dyDescent="0.2">
      <c r="B15" s="32" t="s">
        <v>29</v>
      </c>
      <c r="C15" s="33"/>
      <c r="D15" s="34" t="s">
        <v>30</v>
      </c>
      <c r="E15" s="29">
        <v>5151</v>
      </c>
      <c r="F15" s="30" t="s">
        <v>24</v>
      </c>
      <c r="G15" s="35">
        <f t="shared" ref="G15" si="6">+I15</f>
        <v>15000</v>
      </c>
      <c r="H15" s="36">
        <v>0</v>
      </c>
      <c r="I15" s="36">
        <v>15000</v>
      </c>
      <c r="J15" s="36">
        <v>0</v>
      </c>
      <c r="K15" s="36">
        <v>0</v>
      </c>
      <c r="L15" s="37">
        <f>IFERROR(K15/H15,0)</f>
        <v>0</v>
      </c>
      <c r="M15" s="38">
        <f>IFERROR(K15/I15,0)</f>
        <v>0</v>
      </c>
    </row>
    <row r="16" spans="2:13" x14ac:dyDescent="0.2">
      <c r="B16" s="32" t="s">
        <v>31</v>
      </c>
      <c r="C16" s="33"/>
      <c r="D16" s="34" t="s">
        <v>32</v>
      </c>
      <c r="E16" s="29">
        <v>5151</v>
      </c>
      <c r="F16" s="30" t="s">
        <v>24</v>
      </c>
      <c r="G16" s="35">
        <f t="shared" ref="G16" si="7">+I16</f>
        <v>93000</v>
      </c>
      <c r="H16" s="36">
        <v>0</v>
      </c>
      <c r="I16" s="36">
        <v>93000</v>
      </c>
      <c r="J16" s="36">
        <v>87492.29</v>
      </c>
      <c r="K16" s="36">
        <v>87492.29</v>
      </c>
      <c r="L16" s="37">
        <f>IFERROR(K16/H16,0)</f>
        <v>0</v>
      </c>
      <c r="M16" s="38">
        <f>IFERROR(K16/I16,0)</f>
        <v>0.94077731182795687</v>
      </c>
    </row>
    <row r="17" spans="2:13" x14ac:dyDescent="0.2">
      <c r="B17" s="32"/>
      <c r="C17" s="33"/>
      <c r="D17" s="34"/>
      <c r="E17" s="29">
        <v>5231</v>
      </c>
      <c r="F17" s="30" t="s">
        <v>33</v>
      </c>
      <c r="G17" s="35">
        <f t="shared" ref="G17" si="8">+I17</f>
        <v>24000</v>
      </c>
      <c r="H17" s="36">
        <v>0</v>
      </c>
      <c r="I17" s="36">
        <v>24000</v>
      </c>
      <c r="J17" s="36">
        <v>23171.9</v>
      </c>
      <c r="K17" s="36">
        <v>23171.9</v>
      </c>
      <c r="L17" s="37">
        <f>IFERROR(K17/H17,0)</f>
        <v>0</v>
      </c>
      <c r="M17" s="38">
        <f>IFERROR(K17/I17,0)</f>
        <v>0.96549583333333344</v>
      </c>
    </row>
    <row r="18" spans="2:13" x14ac:dyDescent="0.2">
      <c r="B18" s="32"/>
      <c r="C18" s="33"/>
      <c r="D18" s="34"/>
      <c r="E18" s="29">
        <v>5651</v>
      </c>
      <c r="F18" s="30" t="s">
        <v>28</v>
      </c>
      <c r="G18" s="35">
        <f t="shared" ref="G18" si="9">+I18</f>
        <v>7600</v>
      </c>
      <c r="H18" s="36">
        <v>0</v>
      </c>
      <c r="I18" s="36">
        <v>7600</v>
      </c>
      <c r="J18" s="36">
        <v>7585.06</v>
      </c>
      <c r="K18" s="36">
        <v>7585.06</v>
      </c>
      <c r="L18" s="37">
        <f>IFERROR(K18/H18,0)</f>
        <v>0</v>
      </c>
      <c r="M18" s="38">
        <f>IFERROR(K18/I18,0)</f>
        <v>0.9980342105263158</v>
      </c>
    </row>
    <row r="19" spans="2:13" x14ac:dyDescent="0.2">
      <c r="B19" s="32" t="s">
        <v>34</v>
      </c>
      <c r="C19" s="33"/>
      <c r="D19" s="34" t="s">
        <v>35</v>
      </c>
      <c r="E19" s="29">
        <v>5111</v>
      </c>
      <c r="F19" s="30" t="s">
        <v>23</v>
      </c>
      <c r="G19" s="35">
        <f t="shared" ref="G19" si="10">+I19</f>
        <v>118877.95</v>
      </c>
      <c r="H19" s="36">
        <v>0</v>
      </c>
      <c r="I19" s="36">
        <v>118877.95</v>
      </c>
      <c r="J19" s="36">
        <v>118877.95</v>
      </c>
      <c r="K19" s="36">
        <v>118877.95</v>
      </c>
      <c r="L19" s="37">
        <f>IFERROR(K19/H19,0)</f>
        <v>0</v>
      </c>
      <c r="M19" s="38">
        <f>IFERROR(K19/I19,0)</f>
        <v>1</v>
      </c>
    </row>
    <row r="20" spans="2:13" x14ac:dyDescent="0.2">
      <c r="B20" s="32" t="s">
        <v>36</v>
      </c>
      <c r="C20" s="33"/>
      <c r="D20" s="34" t="s">
        <v>37</v>
      </c>
      <c r="E20" s="29">
        <v>5671</v>
      </c>
      <c r="F20" s="30" t="s">
        <v>38</v>
      </c>
      <c r="G20" s="35">
        <f t="shared" ref="G20" si="11">+I20</f>
        <v>12176</v>
      </c>
      <c r="H20" s="36">
        <v>50000</v>
      </c>
      <c r="I20" s="36">
        <v>12176</v>
      </c>
      <c r="J20" s="36">
        <v>0</v>
      </c>
      <c r="K20" s="36">
        <v>0</v>
      </c>
      <c r="L20" s="37">
        <f>IFERROR(K20/H20,0)</f>
        <v>0</v>
      </c>
      <c r="M20" s="38">
        <f>IFERROR(K20/I20,0)</f>
        <v>0</v>
      </c>
    </row>
    <row r="21" spans="2:13" x14ac:dyDescent="0.2">
      <c r="B21" s="32" t="s">
        <v>39</v>
      </c>
      <c r="C21" s="33"/>
      <c r="D21" s="34" t="s">
        <v>40</v>
      </c>
      <c r="E21" s="29">
        <v>5671</v>
      </c>
      <c r="F21" s="30" t="s">
        <v>38</v>
      </c>
      <c r="G21" s="35">
        <f t="shared" ref="G21" si="12">+I21</f>
        <v>20000</v>
      </c>
      <c r="H21" s="36">
        <v>20000</v>
      </c>
      <c r="I21" s="36">
        <v>20000</v>
      </c>
      <c r="J21" s="36">
        <v>0</v>
      </c>
      <c r="K21" s="36">
        <v>0</v>
      </c>
      <c r="L21" s="37">
        <f>IFERROR(K21/H21,0)</f>
        <v>0</v>
      </c>
      <c r="M21" s="38">
        <f>IFERROR(K21/I21,0)</f>
        <v>0</v>
      </c>
    </row>
    <row r="22" spans="2:13" x14ac:dyDescent="0.2">
      <c r="B22" s="32" t="s">
        <v>41</v>
      </c>
      <c r="C22" s="33"/>
      <c r="D22" s="34" t="s">
        <v>42</v>
      </c>
      <c r="E22" s="29">
        <v>5151</v>
      </c>
      <c r="F22" s="30" t="s">
        <v>24</v>
      </c>
      <c r="G22" s="35">
        <f t="shared" ref="G22" si="13">+I22</f>
        <v>14000</v>
      </c>
      <c r="H22" s="36">
        <v>0</v>
      </c>
      <c r="I22" s="36">
        <v>14000</v>
      </c>
      <c r="J22" s="36">
        <v>13992.65</v>
      </c>
      <c r="K22" s="36">
        <v>13992.65</v>
      </c>
      <c r="L22" s="37">
        <f>IFERROR(K22/H22,0)</f>
        <v>0</v>
      </c>
      <c r="M22" s="38">
        <f>IFERROR(K22/I22,0)</f>
        <v>0.999475</v>
      </c>
    </row>
    <row r="23" spans="2:13" ht="13.15" x14ac:dyDescent="0.25">
      <c r="B23" s="32"/>
      <c r="C23" s="33"/>
      <c r="D23" s="34"/>
      <c r="E23" s="39"/>
      <c r="F23" s="40"/>
      <c r="G23" s="44"/>
      <c r="H23" s="44"/>
      <c r="I23" s="44"/>
      <c r="J23" s="44"/>
      <c r="K23" s="44"/>
      <c r="L23" s="41"/>
      <c r="M23" s="42"/>
    </row>
    <row r="24" spans="2:13" x14ac:dyDescent="0.2">
      <c r="B24" s="32"/>
      <c r="C24" s="33"/>
      <c r="D24" s="27"/>
      <c r="E24" s="43"/>
      <c r="F24" s="27"/>
      <c r="G24" s="27"/>
      <c r="H24" s="27"/>
      <c r="I24" s="27"/>
      <c r="J24" s="27"/>
      <c r="K24" s="27"/>
      <c r="L24" s="27"/>
      <c r="M24" s="28"/>
    </row>
    <row r="25" spans="2:13" ht="13.15" customHeight="1" x14ac:dyDescent="0.2">
      <c r="B25" s="88" t="s">
        <v>14</v>
      </c>
      <c r="C25" s="89"/>
      <c r="D25" s="89"/>
      <c r="E25" s="89"/>
      <c r="F25" s="89"/>
      <c r="G25" s="7">
        <f>SUM(G9:G22)</f>
        <v>361053.95</v>
      </c>
      <c r="H25" s="7">
        <f>SUM(H9:H22)</f>
        <v>70000</v>
      </c>
      <c r="I25" s="7">
        <f>SUM(I9:I22)</f>
        <v>361053.95</v>
      </c>
      <c r="J25" s="7">
        <f>SUM(J9:J22)</f>
        <v>356634.92</v>
      </c>
      <c r="K25" s="7">
        <f>SUM(K9:K22)</f>
        <v>289244.92</v>
      </c>
      <c r="L25" s="8">
        <f>IFERROR(K25/H25,0)</f>
        <v>4.1320702857142857</v>
      </c>
      <c r="M25" s="9">
        <f>IFERROR(K25/I25,0)</f>
        <v>0.80111274229239138</v>
      </c>
    </row>
    <row r="26" spans="2:13" ht="4.9000000000000004" customHeight="1" x14ac:dyDescent="0.2">
      <c r="B26" s="32"/>
      <c r="C26" s="33"/>
      <c r="D26" s="27"/>
      <c r="E26" s="43"/>
      <c r="F26" s="27"/>
      <c r="G26" s="27"/>
      <c r="H26" s="27"/>
      <c r="I26" s="27"/>
      <c r="J26" s="27"/>
      <c r="K26" s="27"/>
      <c r="L26" s="27"/>
      <c r="M26" s="28"/>
    </row>
    <row r="27" spans="2:13" ht="13.15" customHeight="1" x14ac:dyDescent="0.2">
      <c r="B27" s="90" t="s">
        <v>15</v>
      </c>
      <c r="C27" s="87"/>
      <c r="D27" s="87"/>
      <c r="E27" s="21"/>
      <c r="F27" s="26"/>
      <c r="G27" s="27"/>
      <c r="H27" s="27"/>
      <c r="I27" s="27"/>
      <c r="J27" s="27"/>
      <c r="K27" s="27"/>
      <c r="L27" s="27"/>
      <c r="M27" s="28"/>
    </row>
    <row r="28" spans="2:13" ht="13.15" customHeight="1" x14ac:dyDescent="0.2">
      <c r="B28" s="25"/>
      <c r="C28" s="87" t="s">
        <v>16</v>
      </c>
      <c r="D28" s="87"/>
      <c r="E28" s="21"/>
      <c r="F28" s="26"/>
      <c r="G28" s="27"/>
      <c r="H28" s="27"/>
      <c r="I28" s="27"/>
      <c r="J28" s="27"/>
      <c r="K28" s="27"/>
      <c r="L28" s="27"/>
      <c r="M28" s="28"/>
    </row>
    <row r="29" spans="2:13" ht="6" customHeight="1" x14ac:dyDescent="0.2">
      <c r="B29" s="45"/>
      <c r="C29" s="46"/>
      <c r="D29" s="46"/>
      <c r="E29" s="39"/>
      <c r="F29" s="46"/>
      <c r="G29" s="27"/>
      <c r="H29" s="27"/>
      <c r="I29" s="27"/>
      <c r="J29" s="27"/>
      <c r="K29" s="27"/>
      <c r="L29" s="27"/>
      <c r="M29" s="28"/>
    </row>
    <row r="30" spans="2:13" x14ac:dyDescent="0.2">
      <c r="B30" s="32" t="s">
        <v>43</v>
      </c>
      <c r="C30" s="33"/>
      <c r="D30" s="27" t="s">
        <v>44</v>
      </c>
      <c r="E30" s="43">
        <v>6141</v>
      </c>
      <c r="F30" s="27" t="s">
        <v>45</v>
      </c>
      <c r="G30" s="35">
        <f t="shared" ref="G30" si="14">+I30</f>
        <v>0</v>
      </c>
      <c r="H30" s="36">
        <v>0</v>
      </c>
      <c r="I30" s="36">
        <v>0</v>
      </c>
      <c r="J30" s="36">
        <v>0</v>
      </c>
      <c r="K30" s="36">
        <v>0</v>
      </c>
      <c r="L30" s="37">
        <f>IFERROR(K30/H30,0)</f>
        <v>0</v>
      </c>
      <c r="M30" s="38">
        <f>IFERROR(K30/I30,0)</f>
        <v>0</v>
      </c>
    </row>
    <row r="31" spans="2:13" x14ac:dyDescent="0.2">
      <c r="B31" s="32" t="s">
        <v>46</v>
      </c>
      <c r="C31" s="33"/>
      <c r="D31" s="27" t="s">
        <v>47</v>
      </c>
      <c r="E31" s="43">
        <v>6121</v>
      </c>
      <c r="F31" s="27" t="s">
        <v>48</v>
      </c>
      <c r="G31" s="35">
        <f t="shared" ref="G31" si="15">+I31</f>
        <v>1095350.94</v>
      </c>
      <c r="H31" s="36">
        <v>0</v>
      </c>
      <c r="I31" s="36">
        <v>1095350.94</v>
      </c>
      <c r="J31" s="36">
        <v>548867.31999999995</v>
      </c>
      <c r="K31" s="36">
        <v>548867.31999999995</v>
      </c>
      <c r="L31" s="37">
        <f>IFERROR(K31/H31,0)</f>
        <v>0</v>
      </c>
      <c r="M31" s="38">
        <f>IFERROR(K31/I31,0)</f>
        <v>0.50108809876038451</v>
      </c>
    </row>
    <row r="32" spans="2:13" x14ac:dyDescent="0.2">
      <c r="B32" s="32"/>
      <c r="C32" s="33"/>
      <c r="D32" s="27"/>
      <c r="E32" s="43">
        <v>6131</v>
      </c>
      <c r="F32" s="27" t="s">
        <v>49</v>
      </c>
      <c r="G32" s="35">
        <f t="shared" ref="G32" si="16">+I32</f>
        <v>711562.79</v>
      </c>
      <c r="H32" s="36">
        <v>0</v>
      </c>
      <c r="I32" s="36">
        <v>711562.79</v>
      </c>
      <c r="J32" s="36">
        <v>711562.71</v>
      </c>
      <c r="K32" s="36">
        <v>711562.71</v>
      </c>
      <c r="L32" s="37">
        <f>IFERROR(K32/H32,0)</f>
        <v>0</v>
      </c>
      <c r="M32" s="38">
        <f>IFERROR(K32/I32,0)</f>
        <v>0.99999988757141156</v>
      </c>
    </row>
    <row r="33" spans="2:13" x14ac:dyDescent="0.2">
      <c r="B33" s="32"/>
      <c r="C33" s="33"/>
      <c r="D33" s="27"/>
      <c r="E33" s="43">
        <v>6141</v>
      </c>
      <c r="F33" s="27" t="s">
        <v>45</v>
      </c>
      <c r="G33" s="35">
        <f t="shared" ref="G33" si="17">+I33</f>
        <v>27718083.91</v>
      </c>
      <c r="H33" s="36">
        <v>0</v>
      </c>
      <c r="I33" s="36">
        <v>27718083.91</v>
      </c>
      <c r="J33" s="36">
        <v>26594248.420000002</v>
      </c>
      <c r="K33" s="36">
        <v>26594248.420000002</v>
      </c>
      <c r="L33" s="37">
        <f>IFERROR(K33/H33,0)</f>
        <v>0</v>
      </c>
      <c r="M33" s="38">
        <f>IFERROR(K33/I33,0)</f>
        <v>0.9594547915487569</v>
      </c>
    </row>
    <row r="34" spans="2:13" x14ac:dyDescent="0.2">
      <c r="B34" s="32"/>
      <c r="C34" s="33"/>
      <c r="D34" s="27"/>
      <c r="E34" s="43">
        <v>6241</v>
      </c>
      <c r="F34" s="27" t="s">
        <v>45</v>
      </c>
      <c r="G34" s="35">
        <f t="shared" ref="G34" si="18">+I34</f>
        <v>86119.3</v>
      </c>
      <c r="H34" s="36">
        <v>0</v>
      </c>
      <c r="I34" s="36">
        <v>86119.3</v>
      </c>
      <c r="J34" s="36">
        <v>86116.28</v>
      </c>
      <c r="K34" s="36">
        <v>86116.28</v>
      </c>
      <c r="L34" s="37">
        <f>IFERROR(K34/H34,0)</f>
        <v>0</v>
      </c>
      <c r="M34" s="38">
        <f>IFERROR(K34/I34,0)</f>
        <v>0.99996493236707684</v>
      </c>
    </row>
    <row r="35" spans="2:13" x14ac:dyDescent="0.2">
      <c r="B35" s="32"/>
      <c r="C35" s="33"/>
      <c r="D35" s="27"/>
      <c r="E35" s="43">
        <v>6261</v>
      </c>
      <c r="F35" s="27" t="s">
        <v>50</v>
      </c>
      <c r="G35" s="35">
        <f t="shared" ref="G35" si="19">+I35</f>
        <v>0</v>
      </c>
      <c r="H35" s="36">
        <v>0</v>
      </c>
      <c r="I35" s="36">
        <v>0</v>
      </c>
      <c r="J35" s="36">
        <v>0</v>
      </c>
      <c r="K35" s="36">
        <v>0</v>
      </c>
      <c r="L35" s="37">
        <f>IFERROR(K35/H35,0)</f>
        <v>0</v>
      </c>
      <c r="M35" s="38">
        <f>IFERROR(K35/I35,0)</f>
        <v>0</v>
      </c>
    </row>
    <row r="36" spans="2:13" x14ac:dyDescent="0.2">
      <c r="B36" s="32" t="s">
        <v>51</v>
      </c>
      <c r="C36" s="33"/>
      <c r="D36" s="27" t="s">
        <v>52</v>
      </c>
      <c r="E36" s="43">
        <v>6121</v>
      </c>
      <c r="F36" s="27" t="s">
        <v>48</v>
      </c>
      <c r="G36" s="35">
        <f t="shared" ref="G36" si="20">+I36</f>
        <v>6212075</v>
      </c>
      <c r="H36" s="36">
        <v>0</v>
      </c>
      <c r="I36" s="36">
        <v>6212075</v>
      </c>
      <c r="J36" s="36">
        <v>4974613.4000000004</v>
      </c>
      <c r="K36" s="36">
        <v>4974613.4000000004</v>
      </c>
      <c r="L36" s="37">
        <f>IFERROR(K36/H36,0)</f>
        <v>0</v>
      </c>
      <c r="M36" s="38">
        <f>IFERROR(K36/I36,0)</f>
        <v>0.80079738251711385</v>
      </c>
    </row>
    <row r="37" spans="2:13" x14ac:dyDescent="0.2">
      <c r="B37" s="32" t="s">
        <v>53</v>
      </c>
      <c r="C37" s="33"/>
      <c r="D37" s="27" t="s">
        <v>54</v>
      </c>
      <c r="E37" s="43">
        <v>6141</v>
      </c>
      <c r="F37" s="27" t="s">
        <v>45</v>
      </c>
      <c r="G37" s="35">
        <f t="shared" ref="G37" si="21">+I37</f>
        <v>37472078.579999998</v>
      </c>
      <c r="H37" s="36">
        <v>0</v>
      </c>
      <c r="I37" s="36">
        <v>37472078.579999998</v>
      </c>
      <c r="J37" s="36">
        <v>11488347.98</v>
      </c>
      <c r="K37" s="36">
        <v>11488347.98</v>
      </c>
      <c r="L37" s="37">
        <f>IFERROR(K37/H37,0)</f>
        <v>0</v>
      </c>
      <c r="M37" s="38">
        <f>IFERROR(K37/I37,0)</f>
        <v>0.3065842199138557</v>
      </c>
    </row>
    <row r="38" spans="2:13" x14ac:dyDescent="0.2">
      <c r="B38" s="32" t="s">
        <v>55</v>
      </c>
      <c r="C38" s="33"/>
      <c r="D38" s="27" t="s">
        <v>56</v>
      </c>
      <c r="E38" s="43">
        <v>6131</v>
      </c>
      <c r="F38" s="27" t="s">
        <v>49</v>
      </c>
      <c r="G38" s="35">
        <f t="shared" ref="G38" si="22">+I38</f>
        <v>47839.1</v>
      </c>
      <c r="H38" s="36">
        <v>0</v>
      </c>
      <c r="I38" s="36">
        <v>47839.1</v>
      </c>
      <c r="J38" s="36">
        <v>36277.410000000003</v>
      </c>
      <c r="K38" s="36">
        <v>36277.410000000003</v>
      </c>
      <c r="L38" s="37">
        <f>IFERROR(K38/H38,0)</f>
        <v>0</v>
      </c>
      <c r="M38" s="38">
        <f>IFERROR(K38/I38,0)</f>
        <v>0.75832133129594836</v>
      </c>
    </row>
    <row r="39" spans="2:13" x14ac:dyDescent="0.2">
      <c r="B39" s="32"/>
      <c r="C39" s="33"/>
      <c r="D39" s="27"/>
      <c r="E39" s="43">
        <v>6141</v>
      </c>
      <c r="F39" s="27" t="s">
        <v>45</v>
      </c>
      <c r="G39" s="35">
        <f t="shared" ref="G39" si="23">+I39</f>
        <v>5610010.3700000001</v>
      </c>
      <c r="H39" s="36">
        <v>0</v>
      </c>
      <c r="I39" s="36">
        <v>5610010.3700000001</v>
      </c>
      <c r="J39" s="36">
        <v>4545305.1399999997</v>
      </c>
      <c r="K39" s="36">
        <v>4545305.1399999997</v>
      </c>
      <c r="L39" s="37">
        <f>IFERROR(K39/H39,0)</f>
        <v>0</v>
      </c>
      <c r="M39" s="38">
        <f>IFERROR(K39/I39,0)</f>
        <v>0.81021332229729903</v>
      </c>
    </row>
    <row r="40" spans="2:13" x14ac:dyDescent="0.2">
      <c r="B40" s="32" t="s">
        <v>57</v>
      </c>
      <c r="C40" s="33"/>
      <c r="D40" s="27" t="s">
        <v>58</v>
      </c>
      <c r="E40" s="43">
        <v>6141</v>
      </c>
      <c r="F40" s="27" t="s">
        <v>45</v>
      </c>
      <c r="G40" s="35">
        <f t="shared" ref="G40" si="24">+I40</f>
        <v>4225638.74</v>
      </c>
      <c r="H40" s="36">
        <v>0</v>
      </c>
      <c r="I40" s="36">
        <v>4225638.74</v>
      </c>
      <c r="J40" s="36">
        <v>2768983.7</v>
      </c>
      <c r="K40" s="36">
        <v>2768983.7</v>
      </c>
      <c r="L40" s="37">
        <f>IFERROR(K40/H40,0)</f>
        <v>0</v>
      </c>
      <c r="M40" s="38">
        <f>IFERROR(K40/I40,0)</f>
        <v>0.65528169121243907</v>
      </c>
    </row>
    <row r="41" spans="2:13" x14ac:dyDescent="0.2">
      <c r="B41" s="32" t="s">
        <v>59</v>
      </c>
      <c r="C41" s="33"/>
      <c r="D41" s="27" t="s">
        <v>60</v>
      </c>
      <c r="E41" s="43">
        <v>6141</v>
      </c>
      <c r="F41" s="27" t="s">
        <v>45</v>
      </c>
      <c r="G41" s="35">
        <f t="shared" ref="G41" si="25">+I41</f>
        <v>0</v>
      </c>
      <c r="H41" s="36">
        <v>0</v>
      </c>
      <c r="I41" s="36">
        <v>0</v>
      </c>
      <c r="J41" s="36">
        <v>0</v>
      </c>
      <c r="K41" s="36">
        <v>0</v>
      </c>
      <c r="L41" s="37">
        <f>IFERROR(K41/H41,0)</f>
        <v>0</v>
      </c>
      <c r="M41" s="38">
        <f>IFERROR(K41/I41,0)</f>
        <v>0</v>
      </c>
    </row>
    <row r="42" spans="2:13" x14ac:dyDescent="0.2">
      <c r="B42" s="32" t="s">
        <v>61</v>
      </c>
      <c r="C42" s="33"/>
      <c r="D42" s="27" t="s">
        <v>62</v>
      </c>
      <c r="E42" s="43">
        <v>6141</v>
      </c>
      <c r="F42" s="27" t="s">
        <v>45</v>
      </c>
      <c r="G42" s="35">
        <f t="shared" ref="G42" si="26">+I42</f>
        <v>4262638.07</v>
      </c>
      <c r="H42" s="36">
        <v>0</v>
      </c>
      <c r="I42" s="36">
        <v>4262638.07</v>
      </c>
      <c r="J42" s="36">
        <v>4244014.93</v>
      </c>
      <c r="K42" s="36">
        <v>4244014.93</v>
      </c>
      <c r="L42" s="37">
        <f>IFERROR(K42/H42,0)</f>
        <v>0</v>
      </c>
      <c r="M42" s="38">
        <f>IFERROR(K42/I42,0)</f>
        <v>0.9956310764146109</v>
      </c>
    </row>
    <row r="43" spans="2:13" x14ac:dyDescent="0.2">
      <c r="B43" s="32" t="s">
        <v>63</v>
      </c>
      <c r="C43" s="33"/>
      <c r="D43" s="27" t="s">
        <v>64</v>
      </c>
      <c r="E43" s="43">
        <v>6141</v>
      </c>
      <c r="F43" s="27" t="s">
        <v>45</v>
      </c>
      <c r="G43" s="35">
        <f t="shared" ref="G43" si="27">+I43</f>
        <v>2370523.4300000002</v>
      </c>
      <c r="H43" s="36">
        <v>0</v>
      </c>
      <c r="I43" s="36">
        <v>2370523.4300000002</v>
      </c>
      <c r="J43" s="36">
        <v>2370523.4300000002</v>
      </c>
      <c r="K43" s="36">
        <v>2370523.4300000002</v>
      </c>
      <c r="L43" s="37">
        <f>IFERROR(K43/H43,0)</f>
        <v>0</v>
      </c>
      <c r="M43" s="38">
        <f>IFERROR(K43/I43,0)</f>
        <v>1</v>
      </c>
    </row>
    <row r="44" spans="2:13" x14ac:dyDescent="0.2">
      <c r="B44" s="32" t="s">
        <v>65</v>
      </c>
      <c r="C44" s="33"/>
      <c r="D44" s="27" t="s">
        <v>66</v>
      </c>
      <c r="E44" s="43">
        <v>6141</v>
      </c>
      <c r="F44" s="27" t="s">
        <v>45</v>
      </c>
      <c r="G44" s="35">
        <f t="shared" ref="G44" si="28">+I44</f>
        <v>2670590.5699999998</v>
      </c>
      <c r="H44" s="36">
        <v>0</v>
      </c>
      <c r="I44" s="36">
        <v>2670590.5699999998</v>
      </c>
      <c r="J44" s="36">
        <v>853775.29</v>
      </c>
      <c r="K44" s="36">
        <v>853775.29</v>
      </c>
      <c r="L44" s="37">
        <f>IFERROR(K44/H44,0)</f>
        <v>0</v>
      </c>
      <c r="M44" s="38">
        <f>IFERROR(K44/I44,0)</f>
        <v>0.31969531368486787</v>
      </c>
    </row>
    <row r="45" spans="2:13" x14ac:dyDescent="0.2">
      <c r="B45" s="32" t="s">
        <v>67</v>
      </c>
      <c r="C45" s="33"/>
      <c r="D45" s="27" t="s">
        <v>68</v>
      </c>
      <c r="E45" s="43">
        <v>6121</v>
      </c>
      <c r="F45" s="27" t="s">
        <v>48</v>
      </c>
      <c r="G45" s="35">
        <f t="shared" ref="G45" si="29">+I45</f>
        <v>0</v>
      </c>
      <c r="H45" s="36">
        <v>0</v>
      </c>
      <c r="I45" s="36">
        <v>0</v>
      </c>
      <c r="J45" s="36">
        <v>0</v>
      </c>
      <c r="K45" s="36">
        <v>0</v>
      </c>
      <c r="L45" s="37">
        <f>IFERROR(K45/H45,0)</f>
        <v>0</v>
      </c>
      <c r="M45" s="38">
        <f>IFERROR(K45/I45,0)</f>
        <v>0</v>
      </c>
    </row>
    <row r="46" spans="2:13" x14ac:dyDescent="0.2">
      <c r="B46" s="32" t="s">
        <v>69</v>
      </c>
      <c r="C46" s="33"/>
      <c r="D46" s="27" t="s">
        <v>70</v>
      </c>
      <c r="E46" s="43">
        <v>6141</v>
      </c>
      <c r="F46" s="27" t="s">
        <v>45</v>
      </c>
      <c r="G46" s="35">
        <f t="shared" ref="G46" si="30">+I46</f>
        <v>121372.12</v>
      </c>
      <c r="H46" s="36">
        <v>0</v>
      </c>
      <c r="I46" s="36">
        <v>121372.12</v>
      </c>
      <c r="J46" s="36">
        <v>121372.12</v>
      </c>
      <c r="K46" s="36">
        <v>121372.12</v>
      </c>
      <c r="L46" s="37">
        <f>IFERROR(K46/H46,0)</f>
        <v>0</v>
      </c>
      <c r="M46" s="38">
        <f>IFERROR(K46/I46,0)</f>
        <v>1</v>
      </c>
    </row>
    <row r="47" spans="2:13" x14ac:dyDescent="0.2">
      <c r="B47" s="32"/>
      <c r="C47" s="33"/>
      <c r="D47" s="27"/>
      <c r="E47" s="43">
        <v>6261</v>
      </c>
      <c r="F47" s="27" t="s">
        <v>50</v>
      </c>
      <c r="G47" s="35">
        <f t="shared" ref="G47" si="31">+I47</f>
        <v>0</v>
      </c>
      <c r="H47" s="36">
        <v>0</v>
      </c>
      <c r="I47" s="36">
        <v>0</v>
      </c>
      <c r="J47" s="36">
        <v>0</v>
      </c>
      <c r="K47" s="36">
        <v>0</v>
      </c>
      <c r="L47" s="37">
        <f>IFERROR(K47/H47,0)</f>
        <v>0</v>
      </c>
      <c r="M47" s="38">
        <f>IFERROR(K47/I47,0)</f>
        <v>0</v>
      </c>
    </row>
    <row r="48" spans="2:13" x14ac:dyDescent="0.2">
      <c r="B48" s="32" t="s">
        <v>71</v>
      </c>
      <c r="C48" s="33"/>
      <c r="D48" s="27" t="s">
        <v>72</v>
      </c>
      <c r="E48" s="43">
        <v>6141</v>
      </c>
      <c r="F48" s="27" t="s">
        <v>45</v>
      </c>
      <c r="G48" s="35">
        <f t="shared" ref="G48" si="32">+I48</f>
        <v>5682106.1399999997</v>
      </c>
      <c r="H48" s="36">
        <v>0</v>
      </c>
      <c r="I48" s="36">
        <v>5682106.1399999997</v>
      </c>
      <c r="J48" s="36">
        <v>984557.51</v>
      </c>
      <c r="K48" s="36">
        <v>984557.51</v>
      </c>
      <c r="L48" s="37">
        <f>IFERROR(K48/H48,0)</f>
        <v>0</v>
      </c>
      <c r="M48" s="38">
        <f>IFERROR(K48/I48,0)</f>
        <v>0.17327334015622595</v>
      </c>
    </row>
    <row r="49" spans="2:13" x14ac:dyDescent="0.2">
      <c r="B49" s="32" t="s">
        <v>73</v>
      </c>
      <c r="C49" s="33"/>
      <c r="D49" s="27" t="s">
        <v>74</v>
      </c>
      <c r="E49" s="43">
        <v>6141</v>
      </c>
      <c r="F49" s="27" t="s">
        <v>45</v>
      </c>
      <c r="G49" s="35">
        <f t="shared" ref="G49" si="33">+I49</f>
        <v>0</v>
      </c>
      <c r="H49" s="36">
        <v>0</v>
      </c>
      <c r="I49" s="36">
        <v>0</v>
      </c>
      <c r="J49" s="36">
        <v>0</v>
      </c>
      <c r="K49" s="36">
        <v>0</v>
      </c>
      <c r="L49" s="37">
        <f>IFERROR(K49/H49,0)</f>
        <v>0</v>
      </c>
      <c r="M49" s="38">
        <f>IFERROR(K49/I49,0)</f>
        <v>0</v>
      </c>
    </row>
    <row r="50" spans="2:13" x14ac:dyDescent="0.2">
      <c r="B50" s="32"/>
      <c r="C50" s="33"/>
      <c r="D50" s="27"/>
      <c r="E50" s="43">
        <v>6241</v>
      </c>
      <c r="F50" s="27" t="s">
        <v>45</v>
      </c>
      <c r="G50" s="35">
        <f t="shared" ref="G50" si="34">+I50</f>
        <v>96792</v>
      </c>
      <c r="H50" s="36">
        <v>0</v>
      </c>
      <c r="I50" s="36">
        <v>96792</v>
      </c>
      <c r="J50" s="36">
        <v>96792</v>
      </c>
      <c r="K50" s="36">
        <v>96792</v>
      </c>
      <c r="L50" s="37">
        <f>IFERROR(K50/H50,0)</f>
        <v>0</v>
      </c>
      <c r="M50" s="38">
        <f>IFERROR(K50/I50,0)</f>
        <v>1</v>
      </c>
    </row>
    <row r="51" spans="2:13" x14ac:dyDescent="0.2">
      <c r="B51" s="32"/>
      <c r="C51" s="33"/>
      <c r="D51" s="27"/>
      <c r="E51" s="43"/>
      <c r="F51" s="27"/>
      <c r="G51" s="44"/>
      <c r="H51" s="44"/>
      <c r="I51" s="44"/>
      <c r="J51" s="44"/>
      <c r="K51" s="44"/>
      <c r="L51" s="41"/>
      <c r="M51" s="42"/>
    </row>
    <row r="52" spans="2:13" x14ac:dyDescent="0.2">
      <c r="B52" s="47"/>
      <c r="C52" s="48"/>
      <c r="D52" s="49"/>
      <c r="E52" s="50"/>
      <c r="F52" s="49"/>
      <c r="G52" s="49"/>
      <c r="H52" s="49"/>
      <c r="I52" s="49"/>
      <c r="J52" s="49"/>
      <c r="K52" s="49"/>
      <c r="L52" s="49"/>
      <c r="M52" s="51"/>
    </row>
    <row r="53" spans="2:13" x14ac:dyDescent="0.2">
      <c r="B53" s="88" t="s">
        <v>17</v>
      </c>
      <c r="C53" s="89"/>
      <c r="D53" s="89"/>
      <c r="E53" s="89"/>
      <c r="F53" s="89"/>
      <c r="G53" s="7">
        <f>SUM(G30:G50)</f>
        <v>98382781.059999987</v>
      </c>
      <c r="H53" s="7">
        <f>SUM(H30:H50)</f>
        <v>0</v>
      </c>
      <c r="I53" s="7">
        <f>SUM(I30:I50)</f>
        <v>98382781.059999987</v>
      </c>
      <c r="J53" s="7">
        <f>SUM(J30:J50)</f>
        <v>60425357.639999993</v>
      </c>
      <c r="K53" s="7">
        <f>SUM(K30:K50)</f>
        <v>60425357.639999993</v>
      </c>
      <c r="L53" s="8">
        <f>IFERROR(K53/H53,0)</f>
        <v>0</v>
      </c>
      <c r="M53" s="9">
        <f>IFERROR(K53/I53,0)</f>
        <v>0.61418631379355726</v>
      </c>
    </row>
    <row r="54" spans="2:13" x14ac:dyDescent="0.2">
      <c r="B54" s="4"/>
      <c r="C54" s="5"/>
      <c r="D54" s="2"/>
      <c r="E54" s="6"/>
      <c r="F54" s="2"/>
      <c r="G54" s="2"/>
      <c r="H54" s="2"/>
      <c r="I54" s="2"/>
      <c r="J54" s="2"/>
      <c r="K54" s="2"/>
      <c r="L54" s="2"/>
      <c r="M54" s="3"/>
    </row>
    <row r="55" spans="2:13" x14ac:dyDescent="0.2">
      <c r="B55" s="75" t="s">
        <v>18</v>
      </c>
      <c r="C55" s="76"/>
      <c r="D55" s="76"/>
      <c r="E55" s="76"/>
      <c r="F55" s="76"/>
      <c r="G55" s="10">
        <f>+G25+G53</f>
        <v>98743835.00999999</v>
      </c>
      <c r="H55" s="10">
        <f>+H25+H53</f>
        <v>70000</v>
      </c>
      <c r="I55" s="10">
        <f>+I25+I53</f>
        <v>98743835.00999999</v>
      </c>
      <c r="J55" s="10">
        <f>+J25+J53</f>
        <v>60781992.559999995</v>
      </c>
      <c r="K55" s="10">
        <f>+K25+K53</f>
        <v>60714602.559999995</v>
      </c>
      <c r="L55" s="11">
        <f>IFERROR(K55/H55,0)</f>
        <v>867.35146514285702</v>
      </c>
      <c r="M55" s="12">
        <f>IFERROR(K55/I55,0)</f>
        <v>0.6148698048222585</v>
      </c>
    </row>
    <row r="56" spans="2:13" x14ac:dyDescent="0.2">
      <c r="B56" s="13"/>
      <c r="C56" s="14"/>
      <c r="D56" s="14"/>
      <c r="E56" s="15"/>
      <c r="F56" s="14"/>
      <c r="G56" s="14"/>
      <c r="H56" s="14"/>
      <c r="I56" s="14"/>
      <c r="J56" s="14"/>
      <c r="K56" s="14"/>
      <c r="L56" s="14"/>
      <c r="M56" s="16"/>
    </row>
    <row r="57" spans="2:13" ht="15" x14ac:dyDescent="0.25">
      <c r="B57" s="17" t="s">
        <v>19</v>
      </c>
      <c r="C57" s="17"/>
      <c r="D57" s="18"/>
      <c r="E57" s="19"/>
      <c r="F57" s="18"/>
      <c r="G57" s="18"/>
      <c r="H57" s="18"/>
    </row>
  </sheetData>
  <mergeCells count="22">
    <mergeCell ref="B55:F55"/>
    <mergeCell ref="K3:K5"/>
    <mergeCell ref="L3:M3"/>
    <mergeCell ref="L4:L5"/>
    <mergeCell ref="M4:M5"/>
    <mergeCell ref="B6:D6"/>
    <mergeCell ref="J6:K6"/>
    <mergeCell ref="C7:D7"/>
    <mergeCell ref="B25:F25"/>
    <mergeCell ref="B27:D27"/>
    <mergeCell ref="C28:D28"/>
    <mergeCell ref="B53:F53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Admin</cp:lastModifiedBy>
  <dcterms:created xsi:type="dcterms:W3CDTF">2020-08-06T19:52:58Z</dcterms:created>
  <dcterms:modified xsi:type="dcterms:W3CDTF">2020-10-26T22:02:03Z</dcterms:modified>
</cp:coreProperties>
</file>